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Uitslagen bekercompetitie" sheetId="1" r:id="rId1"/>
  </sheets>
  <definedNames/>
  <calcPr fullCalcOnLoad="1"/>
</workbook>
</file>

<file path=xl/sharedStrings.xml><?xml version="1.0" encoding="utf-8"?>
<sst xmlns="http://schemas.openxmlformats.org/spreadsheetml/2006/main" count="114" uniqueCount="31">
  <si>
    <t>De Ster</t>
  </si>
  <si>
    <t>tegen</t>
  </si>
  <si>
    <t>Onze Vrije Uren</t>
  </si>
  <si>
    <t>De Zwarte Roos</t>
  </si>
  <si>
    <t>Silberpfeil</t>
  </si>
  <si>
    <t>Rozenjacht</t>
  </si>
  <si>
    <t>De Vriendenkring</t>
  </si>
  <si>
    <t>De Grensschutters</t>
  </si>
  <si>
    <t>Wilhelmina</t>
  </si>
  <si>
    <t>Gezellige Uren</t>
  </si>
  <si>
    <t>Poule 1</t>
  </si>
  <si>
    <t>Poule 2</t>
  </si>
  <si>
    <t>Poule 3</t>
  </si>
  <si>
    <t>Totaal pnt.</t>
  </si>
  <si>
    <t>+/- punten/wedstrijd</t>
  </si>
  <si>
    <t>Rangsch.</t>
  </si>
  <si>
    <t>Ronde</t>
  </si>
  <si>
    <t>Te schieten pnt.  finale</t>
  </si>
  <si>
    <t>Gesch</t>
  </si>
  <si>
    <t>+/-</t>
  </si>
  <si>
    <t>De Boschjagers</t>
  </si>
  <si>
    <t>Juist Gericht</t>
  </si>
  <si>
    <t>O.N.A.</t>
  </si>
  <si>
    <t>Teruggetrokken</t>
  </si>
  <si>
    <t>O.N.A.    Teruggetrokken</t>
  </si>
  <si>
    <t>Finalisten:</t>
  </si>
  <si>
    <t>1. Gezellige Uren Baexem</t>
  </si>
  <si>
    <t>2. Juist Gericht Melick</t>
  </si>
  <si>
    <t xml:space="preserve">4. </t>
  </si>
  <si>
    <t>3. De Grensschutters Haler-Uffelse</t>
  </si>
  <si>
    <t xml:space="preserve">Uitslagen en standen bekercompetitie 2005/2006 </t>
  </si>
</sst>
</file>

<file path=xl/styles.xml><?xml version="1.0" encoding="utf-8"?>
<styleSheet xmlns="http://schemas.openxmlformats.org/spreadsheetml/2006/main">
  <numFmts count="8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u val="single"/>
      <sz val="10"/>
      <color indexed="36"/>
      <name val="Arial"/>
      <family val="0"/>
    </font>
    <font>
      <sz val="14"/>
      <name val="Tahoma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mediumGray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 textRotation="90"/>
    </xf>
    <xf numFmtId="0" fontId="0" fillId="0" borderId="3" xfId="0" applyBorder="1" applyAlignment="1">
      <alignment textRotation="90" wrapText="1"/>
    </xf>
    <xf numFmtId="0" fontId="0" fillId="0" borderId="4" xfId="0" applyBorder="1" applyAlignment="1" quotePrefix="1">
      <alignment textRotation="90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 textRotation="90"/>
    </xf>
    <xf numFmtId="0" fontId="0" fillId="2" borderId="1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2" fontId="0" fillId="0" borderId="1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2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textRotation="90"/>
    </xf>
    <xf numFmtId="0" fontId="5" fillId="2" borderId="1" xfId="0" applyFont="1" applyFill="1" applyBorder="1" applyAlignment="1">
      <alignment/>
    </xf>
    <xf numFmtId="0" fontId="0" fillId="0" borderId="0" xfId="0" applyAlignment="1" quotePrefix="1">
      <alignment/>
    </xf>
    <xf numFmtId="0" fontId="0" fillId="0" borderId="7" xfId="0" applyFont="1" applyBorder="1" applyAlignment="1">
      <alignment/>
    </xf>
    <xf numFmtId="0" fontId="0" fillId="2" borderId="10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7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0" fontId="2" fillId="0" borderId="0" xfId="0" applyFont="1" applyFill="1" applyAlignment="1" quotePrefix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7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29"/>
  <sheetViews>
    <sheetView tabSelected="1" workbookViewId="0" topLeftCell="A1">
      <selection activeCell="P3" sqref="P3"/>
    </sheetView>
  </sheetViews>
  <sheetFormatPr defaultColWidth="9.140625" defaultRowHeight="12.75"/>
  <cols>
    <col min="1" max="1" width="3.140625" style="0" customWidth="1"/>
    <col min="2" max="2" width="17.7109375" style="0" customWidth="1"/>
    <col min="3" max="8" width="4.7109375" style="0" customWidth="1"/>
    <col min="11" max="11" width="2.28125" style="0" customWidth="1"/>
    <col min="12" max="12" width="18.140625" style="0" customWidth="1"/>
    <col min="13" max="13" width="7.28125" style="0" customWidth="1"/>
    <col min="14" max="14" width="5.140625" style="0" customWidth="1"/>
    <col min="15" max="15" width="9.140625" style="17" customWidth="1"/>
    <col min="16" max="16" width="18.00390625" style="0" customWidth="1"/>
    <col min="18" max="18" width="6.140625" style="0" customWidth="1"/>
    <col min="19" max="19" width="6.00390625" style="0" customWidth="1"/>
  </cols>
  <sheetData>
    <row r="3" ht="18">
      <c r="B3" s="3" t="s">
        <v>30</v>
      </c>
    </row>
    <row r="4" ht="13.5" thickBot="1"/>
    <row r="5" spans="2:19" ht="75" customHeight="1" thickTop="1">
      <c r="B5" s="6" t="s">
        <v>10</v>
      </c>
      <c r="C5" s="7" t="s">
        <v>3</v>
      </c>
      <c r="D5" s="7" t="s">
        <v>0</v>
      </c>
      <c r="E5" s="7" t="s">
        <v>4</v>
      </c>
      <c r="F5" s="15" t="s">
        <v>7</v>
      </c>
      <c r="G5" s="27" t="s">
        <v>13</v>
      </c>
      <c r="H5" s="7" t="s">
        <v>15</v>
      </c>
      <c r="I5" s="8" t="s">
        <v>17</v>
      </c>
      <c r="J5" s="9" t="s">
        <v>14</v>
      </c>
      <c r="M5" t="s">
        <v>18</v>
      </c>
      <c r="N5" s="29" t="s">
        <v>19</v>
      </c>
      <c r="Q5" t="s">
        <v>18</v>
      </c>
      <c r="R5" s="29" t="s">
        <v>19</v>
      </c>
      <c r="S5" t="s">
        <v>16</v>
      </c>
    </row>
    <row r="6" spans="2:19" ht="12.75">
      <c r="B6" s="10" t="s">
        <v>3</v>
      </c>
      <c r="C6" s="5"/>
      <c r="D6" s="4">
        <v>0</v>
      </c>
      <c r="E6" s="4">
        <v>0</v>
      </c>
      <c r="F6" s="11">
        <v>0</v>
      </c>
      <c r="G6" s="13">
        <f>SUM(C6:F6)</f>
        <v>0</v>
      </c>
      <c r="H6" s="4"/>
      <c r="I6" s="19">
        <f>AVERAGE(Q6,Q8,M11)/2.5</f>
        <v>785.8666666666667</v>
      </c>
      <c r="J6" s="21">
        <f>AVERAGE(R6,R8,N11)</f>
        <v>-202.33333333333334</v>
      </c>
      <c r="L6" s="2" t="s">
        <v>0</v>
      </c>
      <c r="M6" s="1">
        <v>2130</v>
      </c>
      <c r="N6" s="42">
        <f>0-34</f>
        <v>-34</v>
      </c>
      <c r="O6" s="18" t="s">
        <v>1</v>
      </c>
      <c r="P6" s="2" t="s">
        <v>3</v>
      </c>
      <c r="Q6" s="1">
        <v>2117</v>
      </c>
      <c r="R6" s="42">
        <f>0-50</f>
        <v>-50</v>
      </c>
      <c r="S6">
        <v>1</v>
      </c>
    </row>
    <row r="7" spans="2:19" ht="12.75">
      <c r="B7" s="10" t="s">
        <v>0</v>
      </c>
      <c r="C7" s="4">
        <v>2</v>
      </c>
      <c r="D7" s="5"/>
      <c r="E7" s="4">
        <v>0</v>
      </c>
      <c r="F7" s="11">
        <v>0</v>
      </c>
      <c r="G7" s="13">
        <f>SUM(C7:F7)</f>
        <v>2</v>
      </c>
      <c r="H7" s="4"/>
      <c r="I7" s="19">
        <f>AVERAGE(M6,M9,Q10)/2.5</f>
        <v>859.2</v>
      </c>
      <c r="J7" s="21">
        <f>AVERAGE(N6,N9,R10)</f>
        <v>-16</v>
      </c>
      <c r="L7" s="2" t="s">
        <v>7</v>
      </c>
      <c r="M7" s="1">
        <v>2162</v>
      </c>
      <c r="N7" s="1">
        <v>78</v>
      </c>
      <c r="O7" s="18" t="s">
        <v>1</v>
      </c>
      <c r="P7" s="2" t="s">
        <v>4</v>
      </c>
      <c r="Q7" s="1">
        <v>2139</v>
      </c>
      <c r="R7" s="1">
        <v>0</v>
      </c>
      <c r="S7">
        <v>1</v>
      </c>
    </row>
    <row r="8" spans="2:19" ht="12.75">
      <c r="B8" s="10" t="s">
        <v>4</v>
      </c>
      <c r="C8" s="4">
        <v>2</v>
      </c>
      <c r="D8" s="4">
        <v>2</v>
      </c>
      <c r="E8" s="5"/>
      <c r="F8" s="11">
        <v>0</v>
      </c>
      <c r="G8" s="13">
        <f>SUM(C8:F8)</f>
        <v>4</v>
      </c>
      <c r="H8" s="4"/>
      <c r="I8" s="19">
        <f>AVERAGE(Q7,M8,M10)/2.5</f>
        <v>867.8</v>
      </c>
      <c r="J8" s="21">
        <f>AVERAGE(R7,N8,N10)</f>
        <v>30.5</v>
      </c>
      <c r="L8" s="2" t="s">
        <v>4</v>
      </c>
      <c r="M8" s="1">
        <v>2200</v>
      </c>
      <c r="N8" s="1">
        <v>61</v>
      </c>
      <c r="O8" s="18" t="s">
        <v>1</v>
      </c>
      <c r="P8" s="2" t="s">
        <v>3</v>
      </c>
      <c r="Q8" s="1">
        <v>1624</v>
      </c>
      <c r="R8" s="1">
        <f>0-543</f>
        <v>-543</v>
      </c>
      <c r="S8">
        <v>2</v>
      </c>
    </row>
    <row r="9" spans="2:19" ht="13.5" thickBot="1">
      <c r="B9" s="45" t="s">
        <v>7</v>
      </c>
      <c r="C9" s="30">
        <v>2</v>
      </c>
      <c r="D9" s="30">
        <v>2</v>
      </c>
      <c r="E9" s="30">
        <v>2</v>
      </c>
      <c r="F9" s="31"/>
      <c r="G9" s="32">
        <f>SUM(C9:F9)</f>
        <v>6</v>
      </c>
      <c r="H9" s="46">
        <v>1</v>
      </c>
      <c r="I9" s="33">
        <f>AVERAGE(L8,M7,Q9,Q11)/2.5</f>
        <v>858.5333333333334</v>
      </c>
      <c r="J9" s="34">
        <f>AVERAGE(N7,R9,R11)</f>
        <v>62.333333333333336</v>
      </c>
      <c r="L9" s="2" t="s">
        <v>0</v>
      </c>
      <c r="M9" s="1">
        <v>2166</v>
      </c>
      <c r="N9" s="1">
        <v>2</v>
      </c>
      <c r="O9" s="18" t="s">
        <v>1</v>
      </c>
      <c r="P9" s="2" t="s">
        <v>7</v>
      </c>
      <c r="Q9" s="1">
        <v>2144</v>
      </c>
      <c r="R9" s="1">
        <v>60</v>
      </c>
      <c r="S9">
        <v>2</v>
      </c>
    </row>
    <row r="10" spans="12:19" ht="13.5" thickTop="1">
      <c r="L10" s="2" t="s">
        <v>4</v>
      </c>
      <c r="M10" s="1"/>
      <c r="N10" s="1"/>
      <c r="O10" s="18" t="s">
        <v>1</v>
      </c>
      <c r="P10" s="2" t="s">
        <v>0</v>
      </c>
      <c r="Q10" s="1"/>
      <c r="R10" s="1"/>
      <c r="S10">
        <v>3</v>
      </c>
    </row>
    <row r="11" spans="12:19" ht="13.5" thickBot="1">
      <c r="L11" s="2" t="s">
        <v>3</v>
      </c>
      <c r="M11" s="1">
        <v>2153</v>
      </c>
      <c r="N11" s="42">
        <f>0-14</f>
        <v>-14</v>
      </c>
      <c r="O11" s="18" t="s">
        <v>1</v>
      </c>
      <c r="P11" s="2" t="s">
        <v>7</v>
      </c>
      <c r="Q11" s="1">
        <v>2133</v>
      </c>
      <c r="R11" s="42">
        <v>49</v>
      </c>
      <c r="S11">
        <v>3</v>
      </c>
    </row>
    <row r="12" spans="2:18" ht="96.75" customHeight="1" thickTop="1">
      <c r="B12" s="6" t="s">
        <v>11</v>
      </c>
      <c r="C12" s="7" t="s">
        <v>2</v>
      </c>
      <c r="D12" s="7" t="s">
        <v>6</v>
      </c>
      <c r="E12" s="7" t="s">
        <v>20</v>
      </c>
      <c r="F12" s="15" t="s">
        <v>21</v>
      </c>
      <c r="G12" s="27" t="s">
        <v>13</v>
      </c>
      <c r="H12" s="7" t="s">
        <v>15</v>
      </c>
      <c r="I12" s="8" t="s">
        <v>17</v>
      </c>
      <c r="J12" s="9" t="s">
        <v>14</v>
      </c>
      <c r="M12" t="s">
        <v>18</v>
      </c>
      <c r="N12" s="29" t="s">
        <v>19</v>
      </c>
      <c r="Q12" t="s">
        <v>18</v>
      </c>
      <c r="R12" s="29" t="s">
        <v>19</v>
      </c>
    </row>
    <row r="13" spans="2:19" ht="12.75">
      <c r="B13" s="23" t="s">
        <v>2</v>
      </c>
      <c r="C13" s="24"/>
      <c r="D13" s="25">
        <v>2</v>
      </c>
      <c r="E13" s="25">
        <v>0</v>
      </c>
      <c r="F13" s="26">
        <v>0</v>
      </c>
      <c r="G13" s="13">
        <f>SUM(C13:F13)</f>
        <v>2</v>
      </c>
      <c r="H13" s="4">
        <v>3</v>
      </c>
      <c r="I13" s="19">
        <f>AVERAGE(Q14,Q15,M18)/2.5</f>
        <v>835.6</v>
      </c>
      <c r="J13" s="21">
        <f>AVERAGE(R14,R15,N18)</f>
        <v>17</v>
      </c>
      <c r="L13" s="2" t="s">
        <v>21</v>
      </c>
      <c r="M13" s="1">
        <v>2119</v>
      </c>
      <c r="N13" s="1">
        <v>126</v>
      </c>
      <c r="O13" s="18" t="s">
        <v>1</v>
      </c>
      <c r="P13" s="2" t="s">
        <v>20</v>
      </c>
      <c r="Q13" s="1">
        <v>2116</v>
      </c>
      <c r="R13" s="1">
        <v>86</v>
      </c>
      <c r="S13">
        <v>1</v>
      </c>
    </row>
    <row r="14" spans="2:19" ht="12.75">
      <c r="B14" s="10" t="s">
        <v>6</v>
      </c>
      <c r="C14" s="4">
        <v>0</v>
      </c>
      <c r="D14" s="5"/>
      <c r="E14" s="4">
        <v>0</v>
      </c>
      <c r="F14" s="11">
        <v>0</v>
      </c>
      <c r="G14" s="13">
        <f>SUM(C14:F14)</f>
        <v>0</v>
      </c>
      <c r="H14" s="4">
        <v>4</v>
      </c>
      <c r="I14" s="19">
        <f>AVERAGE(M14,M16,Q17)/2.5</f>
        <v>793.8666666666667</v>
      </c>
      <c r="J14" s="21">
        <f>AVERAGE(N14,N16,R18)</f>
        <v>-52.666666666666664</v>
      </c>
      <c r="L14" s="2" t="s">
        <v>6</v>
      </c>
      <c r="M14" s="1">
        <v>2001</v>
      </c>
      <c r="N14" s="42">
        <f>0-58</f>
        <v>-58</v>
      </c>
      <c r="O14" s="18" t="s">
        <v>1</v>
      </c>
      <c r="P14" s="2" t="s">
        <v>2</v>
      </c>
      <c r="Q14" s="1">
        <v>2145</v>
      </c>
      <c r="R14" s="1">
        <v>73</v>
      </c>
      <c r="S14">
        <v>1</v>
      </c>
    </row>
    <row r="15" spans="2:19" ht="12.75">
      <c r="B15" s="35" t="s">
        <v>20</v>
      </c>
      <c r="C15" s="36">
        <v>2</v>
      </c>
      <c r="D15" s="36">
        <v>2</v>
      </c>
      <c r="E15" s="37"/>
      <c r="F15" s="38">
        <v>0</v>
      </c>
      <c r="G15" s="39">
        <f>SUM(C15:F15)</f>
        <v>4</v>
      </c>
      <c r="H15" s="36">
        <v>2</v>
      </c>
      <c r="I15" s="40">
        <f>AVERAGE(Q13,M15,M17)/2.5</f>
        <v>844.5333333333334</v>
      </c>
      <c r="J15" s="41">
        <f>AVERAGE(R13,N15,N17)</f>
        <v>81.33333333333333</v>
      </c>
      <c r="L15" s="2" t="s">
        <v>20</v>
      </c>
      <c r="M15" s="1">
        <v>2149</v>
      </c>
      <c r="N15" s="1">
        <v>119</v>
      </c>
      <c r="O15" s="18" t="s">
        <v>1</v>
      </c>
      <c r="P15" s="2" t="s">
        <v>2</v>
      </c>
      <c r="Q15" s="1">
        <v>2118</v>
      </c>
      <c r="R15" s="1">
        <v>46</v>
      </c>
      <c r="S15">
        <v>2</v>
      </c>
    </row>
    <row r="16" spans="2:19" ht="13.5" thickBot="1">
      <c r="B16" s="45" t="s">
        <v>21</v>
      </c>
      <c r="C16" s="12">
        <v>2</v>
      </c>
      <c r="D16" s="12">
        <v>2</v>
      </c>
      <c r="E16" s="12">
        <v>2</v>
      </c>
      <c r="F16" s="16"/>
      <c r="G16" s="14">
        <f>SUM(C16:F16)</f>
        <v>6</v>
      </c>
      <c r="H16" s="46">
        <v>1</v>
      </c>
      <c r="I16" s="20">
        <f>AVERAGE(M13,Q16,Q18)/2.5</f>
        <v>832.4</v>
      </c>
      <c r="J16" s="22">
        <f>AVERAGE(N13,R16,R18)</f>
        <v>88</v>
      </c>
      <c r="L16" s="2" t="s">
        <v>6</v>
      </c>
      <c r="M16" s="1">
        <v>1942</v>
      </c>
      <c r="N16" s="1">
        <f>0-177</f>
        <v>-177</v>
      </c>
      <c r="O16" s="18" t="s">
        <v>1</v>
      </c>
      <c r="P16" s="2" t="s">
        <v>21</v>
      </c>
      <c r="Q16" s="1">
        <v>2054</v>
      </c>
      <c r="R16" s="1">
        <v>61</v>
      </c>
      <c r="S16">
        <v>2</v>
      </c>
    </row>
    <row r="17" spans="12:19" ht="13.5" thickTop="1">
      <c r="L17" s="2" t="s">
        <v>20</v>
      </c>
      <c r="M17" s="1">
        <v>2069</v>
      </c>
      <c r="N17" s="1">
        <v>39</v>
      </c>
      <c r="O17" s="18" t="s">
        <v>1</v>
      </c>
      <c r="P17" s="2" t="s">
        <v>6</v>
      </c>
      <c r="Q17" s="1">
        <v>2011</v>
      </c>
      <c r="R17" s="1">
        <f>0-48</f>
        <v>-48</v>
      </c>
      <c r="S17">
        <v>3</v>
      </c>
    </row>
    <row r="18" spans="12:19" ht="13.5" thickBot="1">
      <c r="L18" s="2" t="s">
        <v>2</v>
      </c>
      <c r="M18" s="1">
        <v>2004</v>
      </c>
      <c r="N18" s="1">
        <f>0-68</f>
        <v>-68</v>
      </c>
      <c r="O18" s="18" t="s">
        <v>1</v>
      </c>
      <c r="P18" s="2" t="s">
        <v>21</v>
      </c>
      <c r="Q18" s="1">
        <v>2070</v>
      </c>
      <c r="R18" s="1">
        <v>77</v>
      </c>
      <c r="S18">
        <v>3</v>
      </c>
    </row>
    <row r="19" spans="2:18" ht="75" customHeight="1" thickTop="1">
      <c r="B19" s="6" t="s">
        <v>12</v>
      </c>
      <c r="C19" s="7" t="s">
        <v>22</v>
      </c>
      <c r="D19" s="7" t="s">
        <v>5</v>
      </c>
      <c r="E19" s="7" t="s">
        <v>8</v>
      </c>
      <c r="F19" s="15" t="s">
        <v>9</v>
      </c>
      <c r="G19" s="27" t="s">
        <v>13</v>
      </c>
      <c r="H19" s="7" t="s">
        <v>15</v>
      </c>
      <c r="I19" s="8" t="s">
        <v>17</v>
      </c>
      <c r="J19" s="9" t="s">
        <v>14</v>
      </c>
      <c r="M19" t="s">
        <v>18</v>
      </c>
      <c r="N19" s="29" t="s">
        <v>19</v>
      </c>
      <c r="Q19" t="s">
        <v>18</v>
      </c>
      <c r="R19" s="29" t="s">
        <v>19</v>
      </c>
    </row>
    <row r="20" spans="2:19" ht="12.75">
      <c r="B20" s="35" t="s">
        <v>22</v>
      </c>
      <c r="C20" s="28"/>
      <c r="D20" s="28"/>
      <c r="E20" s="28"/>
      <c r="F20" s="28"/>
      <c r="G20" s="39">
        <f>SUM(C20:F20)</f>
        <v>0</v>
      </c>
      <c r="H20" s="36"/>
      <c r="I20" s="40"/>
      <c r="J20" s="41"/>
      <c r="L20" s="2" t="s">
        <v>9</v>
      </c>
      <c r="M20" s="1">
        <v>2107</v>
      </c>
      <c r="N20" s="1">
        <v>164</v>
      </c>
      <c r="O20" s="2" t="s">
        <v>1</v>
      </c>
      <c r="P20" s="2" t="s">
        <v>8</v>
      </c>
      <c r="Q20" s="1">
        <v>1976</v>
      </c>
      <c r="R20" s="1">
        <v>19</v>
      </c>
      <c r="S20">
        <v>1</v>
      </c>
    </row>
    <row r="21" spans="2:19" ht="12.75">
      <c r="B21" s="35" t="s">
        <v>5</v>
      </c>
      <c r="C21" s="28"/>
      <c r="D21" s="28"/>
      <c r="E21" s="36"/>
      <c r="F21" s="38">
        <v>0</v>
      </c>
      <c r="G21" s="39">
        <f>SUM(C21:F21)</f>
        <v>0</v>
      </c>
      <c r="H21" s="36"/>
      <c r="I21" s="40">
        <f>AVERAGE(M23,Q24)/2.5</f>
        <v>816.8</v>
      </c>
      <c r="J21" s="41">
        <f>AVERAGE(N23,R24)</f>
        <v>69</v>
      </c>
      <c r="L21" s="2" t="s">
        <v>5</v>
      </c>
      <c r="M21" s="1"/>
      <c r="N21" s="1"/>
      <c r="O21" s="2" t="s">
        <v>1</v>
      </c>
      <c r="P21" s="2" t="s">
        <v>22</v>
      </c>
      <c r="Q21" s="1" t="s">
        <v>23</v>
      </c>
      <c r="R21" s="1"/>
      <c r="S21">
        <v>1</v>
      </c>
    </row>
    <row r="22" spans="2:19" ht="12.75">
      <c r="B22" s="10" t="s">
        <v>8</v>
      </c>
      <c r="C22" s="28"/>
      <c r="D22" s="4"/>
      <c r="E22" s="5"/>
      <c r="F22" s="11">
        <v>0</v>
      </c>
      <c r="G22" s="13">
        <f>SUM(C22:F22)</f>
        <v>0</v>
      </c>
      <c r="H22" s="4"/>
      <c r="I22" s="19">
        <f>AVERAGE(Q20,M24)/2.5</f>
        <v>790.4</v>
      </c>
      <c r="J22" s="21">
        <f>AVERAGE(R20,N24)</f>
        <v>19</v>
      </c>
      <c r="L22" s="2" t="s">
        <v>8</v>
      </c>
      <c r="M22" s="1"/>
      <c r="N22" s="1"/>
      <c r="O22" s="2" t="s">
        <v>1</v>
      </c>
      <c r="P22" s="2" t="s">
        <v>22</v>
      </c>
      <c r="Q22" s="1" t="s">
        <v>23</v>
      </c>
      <c r="R22" s="1"/>
      <c r="S22">
        <v>2</v>
      </c>
    </row>
    <row r="23" spans="2:19" ht="13.5" thickBot="1">
      <c r="B23" s="45" t="s">
        <v>9</v>
      </c>
      <c r="C23" s="28"/>
      <c r="D23" s="12">
        <v>2</v>
      </c>
      <c r="E23" s="12">
        <v>2</v>
      </c>
      <c r="F23" s="16"/>
      <c r="G23" s="14">
        <f>SUM(C23:F23)</f>
        <v>4</v>
      </c>
      <c r="H23" s="46">
        <v>1</v>
      </c>
      <c r="I23" s="20">
        <f>AVERAGE(M20,Q23)/2.5</f>
        <v>844.8</v>
      </c>
      <c r="J23" s="22">
        <f>AVERAGE(N20,R23)</f>
        <v>169</v>
      </c>
      <c r="L23" s="2" t="s">
        <v>5</v>
      </c>
      <c r="M23" s="1">
        <v>2042</v>
      </c>
      <c r="N23" s="1">
        <v>69</v>
      </c>
      <c r="O23" s="2" t="s">
        <v>1</v>
      </c>
      <c r="P23" s="2" t="s">
        <v>9</v>
      </c>
      <c r="Q23" s="1">
        <v>2117</v>
      </c>
      <c r="R23" s="1">
        <v>174</v>
      </c>
      <c r="S23">
        <v>2</v>
      </c>
    </row>
    <row r="24" spans="12:19" ht="13.5" thickTop="1">
      <c r="L24" s="2" t="s">
        <v>8</v>
      </c>
      <c r="M24" s="1"/>
      <c r="N24" s="1"/>
      <c r="O24" s="2" t="s">
        <v>1</v>
      </c>
      <c r="P24" s="2" t="s">
        <v>5</v>
      </c>
      <c r="Q24" s="1"/>
      <c r="R24" s="1"/>
      <c r="S24">
        <v>3</v>
      </c>
    </row>
    <row r="25" spans="12:19" ht="12.75">
      <c r="L25" s="2" t="s">
        <v>24</v>
      </c>
      <c r="M25" s="1"/>
      <c r="N25" s="1"/>
      <c r="O25" s="2" t="s">
        <v>1</v>
      </c>
      <c r="P25" s="2" t="s">
        <v>9</v>
      </c>
      <c r="Q25" s="1"/>
      <c r="R25" s="1"/>
      <c r="S25">
        <v>3</v>
      </c>
    </row>
    <row r="26" spans="2:3" ht="12.75">
      <c r="B26" s="43" t="s">
        <v>25</v>
      </c>
      <c r="C26" s="44" t="s">
        <v>26</v>
      </c>
    </row>
    <row r="27" ht="12.75">
      <c r="C27" s="44" t="s">
        <v>27</v>
      </c>
    </row>
    <row r="28" ht="12.75">
      <c r="C28" s="44" t="s">
        <v>29</v>
      </c>
    </row>
    <row r="29" ht="12.75">
      <c r="C29" s="44" t="s">
        <v>28</v>
      </c>
    </row>
  </sheetData>
  <printOptions/>
  <pageMargins left="0.75" right="0.75" top="1" bottom="1" header="0.5" footer="0.5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Naus</dc:creator>
  <cp:keywords/>
  <dc:description/>
  <cp:lastModifiedBy>Naus</cp:lastModifiedBy>
  <cp:lastPrinted>2004-12-28T12:56:55Z</cp:lastPrinted>
  <dcterms:created xsi:type="dcterms:W3CDTF">2004-11-27T16:55:59Z</dcterms:created>
  <dcterms:modified xsi:type="dcterms:W3CDTF">2006-01-22T18:16:55Z</dcterms:modified>
  <cp:category/>
  <cp:version/>
  <cp:contentType/>
  <cp:contentStatus/>
</cp:coreProperties>
</file>